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15480" windowHeight="6810" tabRatio="582" activeTab="0"/>
  </bookViews>
  <sheets>
    <sheet name="Приложение 2 " sheetId="1" r:id="rId1"/>
  </sheets>
  <definedNames>
    <definedName name="_xlnm.Print_Titles" localSheetId="0">'Приложение 2 '!$7:$9</definedName>
    <definedName name="_xlnm.Print_Area" localSheetId="0">'Приложение 2 '!$A$1:$L$35</definedName>
  </definedNames>
  <calcPr fullCalcOnLoad="1"/>
</workbook>
</file>

<file path=xl/sharedStrings.xml><?xml version="1.0" encoding="utf-8"?>
<sst xmlns="http://schemas.openxmlformats.org/spreadsheetml/2006/main" count="133" uniqueCount="35">
  <si>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</si>
  <si>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</si>
  <si>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</si>
  <si>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Всего</t>
  </si>
  <si>
    <t>Управление по капитальному строительству администрации муниципального образования "Город Астрахань"</t>
  </si>
  <si>
    <t>Начальник управления по капитальному строительству администрации муниципального образования "Город Астрахань"</t>
  </si>
  <si>
    <t>Коды классификации</t>
  </si>
  <si>
    <t>Планируемые расходы, руб.</t>
  </si>
  <si>
    <t>Раздел, подраздел</t>
  </si>
  <si>
    <t>Целевая статья</t>
  </si>
  <si>
    <t>Вид расходов</t>
  </si>
  <si>
    <t>КОСГУ</t>
  </si>
  <si>
    <t>Бюджет МО "Город Астрахань"</t>
  </si>
  <si>
    <t>х</t>
  </si>
  <si>
    <t>Бюджет  МО "Город Астрахань"</t>
  </si>
  <si>
    <t xml:space="preserve">Бюджет Астраханской области </t>
  </si>
  <si>
    <t>Федеральный бюджет</t>
  </si>
  <si>
    <t xml:space="preserve">в том числе </t>
  </si>
  <si>
    <t>ИТОГО по ВЦП</t>
  </si>
  <si>
    <t>Д.Г. Воронин</t>
  </si>
  <si>
    <t xml:space="preserve">Распределение расходов на реализацию ведомственной целевой программы муниципального образования "Город Астрахань"                           </t>
  </si>
  <si>
    <t>Приложение 2 к ведомственной целевой программе муниципального образования "Город Астрахань" "Строительство, реконструкция и капитальный ремонт объектов образования, физической культуры и спорта города Астрахани"</t>
  </si>
  <si>
    <t xml:space="preserve"> "Строительство, реконструкция и капитальный ремонт объектов образования, физической культуры и спорта города Астрахани"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</si>
  <si>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</si>
  <si>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r>
      <t>Цель 1</t>
    </r>
    <r>
      <rPr>
        <sz val="12"/>
        <rFont val="Times New Roman"/>
        <family val="1"/>
      </rPr>
      <t>. Повышение уровня обеспеченности населения МО "Город Астрахань" объектами образования, физической культуры и спорта</t>
    </r>
  </si>
  <si>
    <r>
      <rPr>
        <b/>
        <sz val="12"/>
        <color indexed="8"/>
        <rFont val="Times New Roman"/>
        <family val="1"/>
      </rPr>
      <t>Задача 1.1.</t>
    </r>
    <r>
      <rPr>
        <sz val="12"/>
        <color indexed="8"/>
        <rFont val="Times New Roman"/>
        <family val="1"/>
      </rPr>
      <t xml:space="preserve"> Развитие сети образовательных организаций города и создание соответствующих нормативам условий пребывания для обучающихся и воспитанников в образовательных организациях</t>
    </r>
  </si>
  <si>
    <r>
      <rPr>
        <b/>
        <sz val="12"/>
        <color indexed="8"/>
        <rFont val="Times New Roman"/>
        <family val="1"/>
      </rPr>
      <t>Мероприятие 1.1.1.</t>
    </r>
    <r>
      <rPr>
        <sz val="12"/>
        <color indexed="8"/>
        <rFont val="Times New Roman"/>
        <family val="1"/>
      </rPr>
      <t xml:space="preserve">  Строительство детского сада в мкр. Бабаевского в Ленинском районе г.Астрахани</t>
    </r>
  </si>
  <si>
    <r>
      <rPr>
        <b/>
        <sz val="12"/>
        <rFont val="Times New Roman"/>
        <family val="1"/>
      </rPr>
      <t xml:space="preserve">Мероприятие 1.1.2. </t>
    </r>
    <r>
      <rPr>
        <sz val="12"/>
        <rFont val="Times New Roman"/>
        <family val="1"/>
      </rPr>
      <t xml:space="preserve"> Строительство общеобразовательной организации по ул.3-я Зеленгинская в Кировском районе г.Астрахани</t>
    </r>
  </si>
  <si>
    <r>
      <rPr>
        <b/>
        <sz val="12"/>
        <rFont val="Times New Roman"/>
        <family val="1"/>
      </rPr>
      <t xml:space="preserve">Мероприятие 1.1.3. </t>
    </r>
    <r>
      <rPr>
        <sz val="12"/>
        <rFont val="Times New Roman"/>
        <family val="1"/>
      </rPr>
      <t>Реконструкция существующего здания по ул. Дж. Рида, 43 в Советском районе г. Астрахани</t>
    </r>
  </si>
  <si>
    <r>
      <rPr>
        <b/>
        <sz val="12"/>
        <rFont val="Times New Roman"/>
        <family val="1"/>
      </rPr>
      <t xml:space="preserve">Мероприятие 1.1.4. </t>
    </r>
    <r>
      <rPr>
        <sz val="12"/>
        <rFont val="Times New Roman"/>
        <family val="1"/>
      </rPr>
      <t xml:space="preserve">Строительство детского сада в мкр. Западный-2
</t>
    </r>
  </si>
  <si>
    <r>
      <rPr>
        <b/>
        <sz val="12"/>
        <rFont val="Times New Roman"/>
        <family val="1"/>
      </rPr>
      <t>Задача 1.2.</t>
    </r>
    <r>
      <rPr>
        <sz val="12"/>
        <rFont val="Times New Roman"/>
        <family val="1"/>
      </rPr>
      <t xml:space="preserve"> Развитие материально-технической базы муниципальных учреждений, оказывающих услуги в сфере физической культуры и спорта</t>
    </r>
  </si>
  <si>
    <r>
      <rPr>
        <b/>
        <sz val="12"/>
        <color indexed="8"/>
        <rFont val="Times New Roman"/>
        <family val="1"/>
      </rPr>
      <t>Мероприятие 1.2.1.</t>
    </r>
    <r>
      <rPr>
        <sz val="12"/>
        <color indexed="8"/>
        <rFont val="Times New Roman"/>
        <family val="1"/>
      </rPr>
      <t xml:space="preserve"> Устройство футбольного поля МБУ ДО г. Астрахани "ДЮСШ № 1" по ул. Звездная, 15а</t>
    </r>
  </si>
  <si>
    <t>Источники финанси-рования</t>
  </si>
  <si>
    <r>
      <rPr>
        <b/>
        <sz val="12"/>
        <rFont val="Times New Roman"/>
        <family val="1"/>
      </rPr>
      <t xml:space="preserve">Мероприятие 1.1.5. </t>
    </r>
    <r>
      <rPr>
        <sz val="12"/>
        <rFont val="Times New Roman"/>
        <family val="1"/>
      </rPr>
      <t>Капитальный ремонт муниципальных образовательных организаций (МБОУ СОШ № 13, МБОУ СОШ № 74, МБОУ СОШ № 14, МБДОУ № 85, МБДОУ № 108, МБОУ "Гимназия № 2", МБДОУ № 64, МБОУ СОШ № 57, МБОУ СОШ № 58, МБОУ ООШ № 3, МБОУ ООШ № 16, МБОУ СОШ № 1, МБОУ СОШ 53, МБОУ СОШ № 66, МБОУ СОШ № 37, МБДОУ № 80, МБДОУ № 54, МБДОУ № 77, МБОУ ООШ № 7, МБОУ СОШ № 20, МБДОУ № 89, МБДОУ № 116, МБОУ СОШ № 54, МБОУ СОШ № 56, МБОУ СОШ № 9)</t>
    </r>
  </si>
  <si>
    <t>Приложение 3 к постановлению администрации муниципального образования "Город Астрахань"________________________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</si>
</sst>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#,##0.00_р_."/>
    <numFmt numFmtId="174" formatCode="0.0"/>
    <numFmt numFmtId="175" formatCode="[$-FC19]d\ mmmm\ yyyy\ &quot;г.&quot;"/>
    <numFmt numFmtId="176" formatCode="_-* #,##0.000_р_._-;\-* #,##0.000_р_._-;_-* &quot;-&quot;??_р_._-;_-@_-"/>
    <numFmt numFmtId="177" formatCode="_-* #,##0.0_р_._-;\-* #,##0.0_р_._-;_-* &quot;-&quot;??_р_._-;_-@_-"/>
    <numFmt numFmtId="178" formatCode="#,##0.00_ ;[Red]\-#,##0.00\ 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4" fontId="48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33" borderId="16" xfId="0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left" vertical="center" wrapText="1"/>
    </xf>
    <xf numFmtId="0" fontId="4" fillId="33" borderId="0" xfId="0" applyNumberFormat="1" applyFont="1" applyFill="1" applyBorder="1" applyAlignment="1">
      <alignment horizont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 wrapText="1"/>
    </xf>
    <xf numFmtId="0" fontId="8" fillId="33" borderId="27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6" fillId="33" borderId="2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0" zoomScaleNormal="80" zoomScaleSheetLayoutView="90" workbookViewId="0" topLeftCell="A1">
      <selection activeCell="A4" sqref="A4:K4"/>
    </sheetView>
  </sheetViews>
  <sheetFormatPr defaultColWidth="9.140625" defaultRowHeight="15"/>
  <cols>
    <col min="1" max="1" width="4.28125" style="1" customWidth="1"/>
    <col min="2" max="2" width="51.57421875" style="2" customWidth="1"/>
    <col min="3" max="3" width="37.421875" style="3" customWidth="1"/>
    <col min="4" max="4" width="16.00390625" style="4" customWidth="1"/>
    <col min="5" max="5" width="10.57421875" style="4" customWidth="1"/>
    <col min="6" max="7" width="9.421875" style="4" customWidth="1"/>
    <col min="8" max="8" width="8.28125" style="4" customWidth="1"/>
    <col min="9" max="9" width="18.00390625" style="6" customWidth="1"/>
    <col min="10" max="10" width="19.57421875" style="8" customWidth="1"/>
    <col min="11" max="11" width="18.7109375" style="5" customWidth="1"/>
    <col min="12" max="12" width="16.8515625" style="10" customWidth="1"/>
    <col min="13" max="13" width="14.57421875" style="10" customWidth="1"/>
    <col min="14" max="16384" width="9.140625" style="4" customWidth="1"/>
  </cols>
  <sheetData>
    <row r="1" spans="5:12" ht="15">
      <c r="E1" s="83" t="s">
        <v>34</v>
      </c>
      <c r="F1" s="83"/>
      <c r="G1" s="83"/>
      <c r="H1" s="83"/>
      <c r="I1" s="83"/>
      <c r="J1" s="83"/>
      <c r="K1" s="83"/>
      <c r="L1" s="83"/>
    </row>
    <row r="2" spans="5:12" ht="45.75" customHeight="1">
      <c r="E2" s="58" t="s">
        <v>21</v>
      </c>
      <c r="F2" s="58"/>
      <c r="G2" s="58"/>
      <c r="H2" s="58"/>
      <c r="I2" s="58"/>
      <c r="J2" s="58"/>
      <c r="K2" s="58"/>
      <c r="L2" s="58"/>
    </row>
    <row r="3" s="66" customFormat="1" ht="15"/>
    <row r="4" spans="1:13" s="6" customFormat="1" ht="59.25" customHeight="1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1"/>
      <c r="M4" s="11"/>
    </row>
    <row r="5" spans="1:13" s="6" customFormat="1" ht="24" customHeight="1">
      <c r="A5" s="51" t="s">
        <v>22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11"/>
    </row>
    <row r="6" spans="1:13" s="6" customFormat="1" ht="15.75" customHeight="1">
      <c r="A6" s="13"/>
      <c r="B6" s="7"/>
      <c r="C6" s="14"/>
      <c r="H6" s="79"/>
      <c r="I6" s="79"/>
      <c r="J6" s="79"/>
      <c r="K6" s="79"/>
      <c r="L6" s="11"/>
      <c r="M6" s="11"/>
    </row>
    <row r="7" spans="1:13" s="17" customFormat="1" ht="16.5" customHeight="1">
      <c r="A7" s="80" t="s">
        <v>0</v>
      </c>
      <c r="B7" s="81" t="s">
        <v>1</v>
      </c>
      <c r="C7" s="80" t="s">
        <v>2</v>
      </c>
      <c r="D7" s="80" t="s">
        <v>32</v>
      </c>
      <c r="E7" s="80" t="s">
        <v>6</v>
      </c>
      <c r="F7" s="80"/>
      <c r="G7" s="80"/>
      <c r="H7" s="82"/>
      <c r="I7" s="65" t="s">
        <v>7</v>
      </c>
      <c r="J7" s="65"/>
      <c r="K7" s="65"/>
      <c r="L7" s="65"/>
      <c r="M7" s="16"/>
    </row>
    <row r="8" spans="1:13" s="19" customFormat="1" ht="7.5" customHeight="1">
      <c r="A8" s="80"/>
      <c r="B8" s="81"/>
      <c r="C8" s="80"/>
      <c r="D8" s="80"/>
      <c r="E8" s="80"/>
      <c r="F8" s="80"/>
      <c r="G8" s="80"/>
      <c r="H8" s="82"/>
      <c r="I8" s="65"/>
      <c r="J8" s="65"/>
      <c r="K8" s="65"/>
      <c r="L8" s="65"/>
      <c r="M8" s="18"/>
    </row>
    <row r="9" spans="1:13" s="19" customFormat="1" ht="46.5" customHeight="1">
      <c r="A9" s="80"/>
      <c r="B9" s="81"/>
      <c r="C9" s="80"/>
      <c r="D9" s="80"/>
      <c r="E9" s="20" t="s">
        <v>8</v>
      </c>
      <c r="F9" s="20" t="s">
        <v>9</v>
      </c>
      <c r="G9" s="20" t="s">
        <v>10</v>
      </c>
      <c r="H9" s="21" t="s">
        <v>11</v>
      </c>
      <c r="I9" s="22" t="s">
        <v>3</v>
      </c>
      <c r="J9" s="23">
        <v>2018</v>
      </c>
      <c r="K9" s="24">
        <v>2019</v>
      </c>
      <c r="L9" s="25">
        <v>2020</v>
      </c>
      <c r="M9" s="18"/>
    </row>
    <row r="10" spans="1:13" s="19" customFormat="1" ht="21" customHeight="1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6">
        <v>11</v>
      </c>
      <c r="L10" s="27">
        <v>12</v>
      </c>
      <c r="M10" s="18"/>
    </row>
    <row r="11" spans="1:13" s="19" customFormat="1" ht="41.25" customHeight="1">
      <c r="A11" s="21">
        <v>1</v>
      </c>
      <c r="B11" s="55" t="s">
        <v>23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  <c r="M11" s="18"/>
    </row>
    <row r="12" spans="1:13" s="19" customFormat="1" ht="40.5" customHeight="1">
      <c r="A12" s="59">
        <v>2</v>
      </c>
      <c r="B12" s="62" t="s">
        <v>24</v>
      </c>
      <c r="C12" s="52" t="s">
        <v>4</v>
      </c>
      <c r="D12" s="28" t="s">
        <v>16</v>
      </c>
      <c r="E12" s="21" t="s">
        <v>13</v>
      </c>
      <c r="F12" s="21" t="s">
        <v>13</v>
      </c>
      <c r="G12" s="21" t="s">
        <v>13</v>
      </c>
      <c r="H12" s="21" t="s">
        <v>13</v>
      </c>
      <c r="I12" s="29">
        <f aca="true" t="shared" si="0" ref="I12:L13">I15</f>
        <v>551863806</v>
      </c>
      <c r="J12" s="29">
        <f t="shared" si="0"/>
        <v>0</v>
      </c>
      <c r="K12" s="29">
        <f t="shared" si="0"/>
        <v>252825906</v>
      </c>
      <c r="L12" s="29">
        <f t="shared" si="0"/>
        <v>299037900</v>
      </c>
      <c r="M12" s="18"/>
    </row>
    <row r="13" spans="1:13" s="19" customFormat="1" ht="50.25" customHeight="1">
      <c r="A13" s="60"/>
      <c r="B13" s="63"/>
      <c r="C13" s="53"/>
      <c r="D13" s="28" t="s">
        <v>15</v>
      </c>
      <c r="E13" s="21" t="s">
        <v>13</v>
      </c>
      <c r="F13" s="21" t="s">
        <v>13</v>
      </c>
      <c r="G13" s="21" t="s">
        <v>13</v>
      </c>
      <c r="H13" s="21" t="s">
        <v>13</v>
      </c>
      <c r="I13" s="29">
        <f t="shared" si="0"/>
        <v>121140836</v>
      </c>
      <c r="J13" s="29">
        <f t="shared" si="0"/>
        <v>0</v>
      </c>
      <c r="K13" s="29">
        <f t="shared" si="0"/>
        <v>55498370</v>
      </c>
      <c r="L13" s="29">
        <f t="shared" si="0"/>
        <v>65642466</v>
      </c>
      <c r="M13" s="18"/>
    </row>
    <row r="14" spans="1:13" s="19" customFormat="1" ht="50.25" customHeight="1">
      <c r="A14" s="61"/>
      <c r="B14" s="64"/>
      <c r="C14" s="54"/>
      <c r="D14" s="20" t="s">
        <v>12</v>
      </c>
      <c r="E14" s="21" t="s">
        <v>13</v>
      </c>
      <c r="F14" s="21" t="s">
        <v>13</v>
      </c>
      <c r="G14" s="21" t="s">
        <v>13</v>
      </c>
      <c r="H14" s="21" t="s">
        <v>13</v>
      </c>
      <c r="I14" s="29">
        <f>I17+I26</f>
        <v>537446978.49</v>
      </c>
      <c r="J14" s="29">
        <f>J17+J26</f>
        <v>187428949.48999998</v>
      </c>
      <c r="K14" s="29">
        <f>K17+K26</f>
        <v>285039878</v>
      </c>
      <c r="L14" s="29">
        <f>L17+L26</f>
        <v>64978151</v>
      </c>
      <c r="M14" s="18"/>
    </row>
    <row r="15" spans="1:12" s="32" customFormat="1" ht="40.5" customHeight="1">
      <c r="A15" s="70">
        <v>3</v>
      </c>
      <c r="B15" s="73" t="s">
        <v>25</v>
      </c>
      <c r="C15" s="52" t="s">
        <v>4</v>
      </c>
      <c r="D15" s="28" t="s">
        <v>16</v>
      </c>
      <c r="E15" s="30" t="s">
        <v>13</v>
      </c>
      <c r="F15" s="30" t="s">
        <v>13</v>
      </c>
      <c r="G15" s="30" t="s">
        <v>13</v>
      </c>
      <c r="H15" s="30" t="s">
        <v>13</v>
      </c>
      <c r="I15" s="31">
        <f aca="true" t="shared" si="1" ref="I15:I25">SUM(J15:L15)</f>
        <v>551863806</v>
      </c>
      <c r="J15" s="31">
        <f aca="true" t="shared" si="2" ref="J15:L16">J20+J23</f>
        <v>0</v>
      </c>
      <c r="K15" s="31">
        <f t="shared" si="2"/>
        <v>252825906</v>
      </c>
      <c r="L15" s="31">
        <f t="shared" si="2"/>
        <v>299037900</v>
      </c>
    </row>
    <row r="16" spans="1:12" s="32" customFormat="1" ht="50.25" customHeight="1">
      <c r="A16" s="71"/>
      <c r="B16" s="74"/>
      <c r="C16" s="53"/>
      <c r="D16" s="28" t="s">
        <v>15</v>
      </c>
      <c r="E16" s="30" t="s">
        <v>13</v>
      </c>
      <c r="F16" s="30" t="s">
        <v>13</v>
      </c>
      <c r="G16" s="30" t="s">
        <v>13</v>
      </c>
      <c r="H16" s="30" t="s">
        <v>13</v>
      </c>
      <c r="I16" s="31">
        <f t="shared" si="1"/>
        <v>121140836</v>
      </c>
      <c r="J16" s="31">
        <f t="shared" si="2"/>
        <v>0</v>
      </c>
      <c r="K16" s="31">
        <f t="shared" si="2"/>
        <v>55498370</v>
      </c>
      <c r="L16" s="31">
        <f t="shared" si="2"/>
        <v>65642466</v>
      </c>
    </row>
    <row r="17" spans="1:12" s="32" customFormat="1" ht="50.25" customHeight="1">
      <c r="A17" s="72"/>
      <c r="B17" s="75"/>
      <c r="C17" s="54"/>
      <c r="D17" s="28" t="s">
        <v>14</v>
      </c>
      <c r="E17" s="30" t="s">
        <v>13</v>
      </c>
      <c r="F17" s="30" t="s">
        <v>13</v>
      </c>
      <c r="G17" s="30" t="s">
        <v>13</v>
      </c>
      <c r="H17" s="30" t="s">
        <v>13</v>
      </c>
      <c r="I17" s="31">
        <f t="shared" si="1"/>
        <v>526810767.2</v>
      </c>
      <c r="J17" s="31">
        <f>J18+J19+J22+J25</f>
        <v>176792738.2</v>
      </c>
      <c r="K17" s="31">
        <f>K18+K19+K22+K25</f>
        <v>285039878</v>
      </c>
      <c r="L17" s="31">
        <f>L18+L19+L22+L25</f>
        <v>64978151</v>
      </c>
    </row>
    <row r="18" spans="1:12" s="32" customFormat="1" ht="69" customHeight="1">
      <c r="A18" s="33">
        <v>4</v>
      </c>
      <c r="B18" s="50" t="s">
        <v>26</v>
      </c>
      <c r="C18" s="20" t="s">
        <v>4</v>
      </c>
      <c r="D18" s="28" t="s">
        <v>14</v>
      </c>
      <c r="E18" s="30" t="s">
        <v>13</v>
      </c>
      <c r="F18" s="30" t="s">
        <v>13</v>
      </c>
      <c r="G18" s="30" t="s">
        <v>13</v>
      </c>
      <c r="H18" s="30" t="s">
        <v>13</v>
      </c>
      <c r="I18" s="31">
        <f t="shared" si="1"/>
        <v>166370916.95</v>
      </c>
      <c r="J18" s="34">
        <v>137370916.95</v>
      </c>
      <c r="K18" s="34">
        <v>29000000</v>
      </c>
      <c r="L18" s="34">
        <v>0</v>
      </c>
    </row>
    <row r="19" spans="1:12" s="32" customFormat="1" ht="69" customHeight="1">
      <c r="A19" s="33">
        <v>5</v>
      </c>
      <c r="B19" s="35" t="s">
        <v>27</v>
      </c>
      <c r="C19" s="20" t="s">
        <v>4</v>
      </c>
      <c r="D19" s="28" t="s">
        <v>14</v>
      </c>
      <c r="E19" s="30" t="s">
        <v>13</v>
      </c>
      <c r="F19" s="30" t="s">
        <v>13</v>
      </c>
      <c r="G19" s="30" t="s">
        <v>13</v>
      </c>
      <c r="H19" s="30" t="s">
        <v>13</v>
      </c>
      <c r="I19" s="31">
        <f t="shared" si="1"/>
        <v>180246600</v>
      </c>
      <c r="J19" s="34">
        <f>10000000-2500000-5500000-753400</f>
        <v>1246600</v>
      </c>
      <c r="K19" s="34">
        <v>150000000</v>
      </c>
      <c r="L19" s="34">
        <v>29000000</v>
      </c>
    </row>
    <row r="20" spans="1:12" s="32" customFormat="1" ht="40.5" customHeight="1">
      <c r="A20" s="70">
        <v>6</v>
      </c>
      <c r="B20" s="76" t="s">
        <v>28</v>
      </c>
      <c r="C20" s="52" t="s">
        <v>4</v>
      </c>
      <c r="D20" s="28" t="s">
        <v>16</v>
      </c>
      <c r="E20" s="30" t="s">
        <v>13</v>
      </c>
      <c r="F20" s="30" t="s">
        <v>13</v>
      </c>
      <c r="G20" s="30" t="s">
        <v>13</v>
      </c>
      <c r="H20" s="30" t="s">
        <v>13</v>
      </c>
      <c r="I20" s="31">
        <f t="shared" si="1"/>
        <v>76099806</v>
      </c>
      <c r="J20" s="34">
        <v>0</v>
      </c>
      <c r="K20" s="34">
        <v>0</v>
      </c>
      <c r="L20" s="34">
        <v>76099806</v>
      </c>
    </row>
    <row r="21" spans="1:12" s="32" customFormat="1" ht="50.25" customHeight="1">
      <c r="A21" s="71"/>
      <c r="B21" s="77"/>
      <c r="C21" s="53"/>
      <c r="D21" s="28" t="s">
        <v>15</v>
      </c>
      <c r="E21" s="30" t="s">
        <v>13</v>
      </c>
      <c r="F21" s="30" t="s">
        <v>13</v>
      </c>
      <c r="G21" s="30" t="s">
        <v>13</v>
      </c>
      <c r="H21" s="30" t="s">
        <v>13</v>
      </c>
      <c r="I21" s="31">
        <f t="shared" si="1"/>
        <v>16704836</v>
      </c>
      <c r="J21" s="34">
        <v>0</v>
      </c>
      <c r="K21" s="34">
        <v>0</v>
      </c>
      <c r="L21" s="34">
        <v>16704836</v>
      </c>
    </row>
    <row r="22" spans="1:12" s="32" customFormat="1" ht="50.25" customHeight="1">
      <c r="A22" s="72"/>
      <c r="B22" s="78"/>
      <c r="C22" s="54"/>
      <c r="D22" s="28" t="s">
        <v>14</v>
      </c>
      <c r="E22" s="30" t="s">
        <v>13</v>
      </c>
      <c r="F22" s="30" t="s">
        <v>13</v>
      </c>
      <c r="G22" s="30" t="s">
        <v>13</v>
      </c>
      <c r="H22" s="30" t="s">
        <v>13</v>
      </c>
      <c r="I22" s="31">
        <f t="shared" si="1"/>
        <v>106000000</v>
      </c>
      <c r="J22" s="34">
        <v>6000000</v>
      </c>
      <c r="K22" s="34">
        <v>100000000</v>
      </c>
      <c r="L22" s="34">
        <v>0</v>
      </c>
    </row>
    <row r="23" spans="1:12" s="32" customFormat="1" ht="40.5" customHeight="1">
      <c r="A23" s="59">
        <v>7</v>
      </c>
      <c r="B23" s="68" t="s">
        <v>29</v>
      </c>
      <c r="C23" s="52" t="s">
        <v>4</v>
      </c>
      <c r="D23" s="28" t="s">
        <v>16</v>
      </c>
      <c r="E23" s="30" t="s">
        <v>13</v>
      </c>
      <c r="F23" s="30" t="s">
        <v>13</v>
      </c>
      <c r="G23" s="30" t="s">
        <v>13</v>
      </c>
      <c r="H23" s="30" t="s">
        <v>13</v>
      </c>
      <c r="I23" s="31">
        <f t="shared" si="1"/>
        <v>475764000</v>
      </c>
      <c r="J23" s="34">
        <v>0</v>
      </c>
      <c r="K23" s="34">
        <v>252825906</v>
      </c>
      <c r="L23" s="34">
        <v>222938094</v>
      </c>
    </row>
    <row r="24" spans="1:12" s="32" customFormat="1" ht="50.25" customHeight="1">
      <c r="A24" s="61"/>
      <c r="B24" s="69"/>
      <c r="C24" s="54"/>
      <c r="D24" s="28" t="s">
        <v>15</v>
      </c>
      <c r="E24" s="30" t="s">
        <v>13</v>
      </c>
      <c r="F24" s="30" t="s">
        <v>13</v>
      </c>
      <c r="G24" s="30" t="s">
        <v>13</v>
      </c>
      <c r="H24" s="30" t="s">
        <v>13</v>
      </c>
      <c r="I24" s="31">
        <f t="shared" si="1"/>
        <v>104436000</v>
      </c>
      <c r="J24" s="34">
        <v>0</v>
      </c>
      <c r="K24" s="34">
        <v>55498370</v>
      </c>
      <c r="L24" s="34">
        <v>48937630</v>
      </c>
    </row>
    <row r="25" spans="1:12" s="32" customFormat="1" ht="191.25" customHeight="1">
      <c r="A25" s="33">
        <v>8</v>
      </c>
      <c r="B25" s="35" t="s">
        <v>33</v>
      </c>
      <c r="C25" s="20" t="s">
        <v>4</v>
      </c>
      <c r="D25" s="28" t="s">
        <v>14</v>
      </c>
      <c r="E25" s="30" t="s">
        <v>13</v>
      </c>
      <c r="F25" s="30" t="s">
        <v>13</v>
      </c>
      <c r="G25" s="30" t="s">
        <v>13</v>
      </c>
      <c r="H25" s="30" t="s">
        <v>13</v>
      </c>
      <c r="I25" s="31">
        <f t="shared" si="1"/>
        <v>74193250.25</v>
      </c>
      <c r="J25" s="34">
        <f>21112290.05+11062931.2</f>
        <v>32175221.25</v>
      </c>
      <c r="K25" s="34">
        <v>6039878</v>
      </c>
      <c r="L25" s="34">
        <v>35978151</v>
      </c>
    </row>
    <row r="26" spans="1:12" s="32" customFormat="1" ht="69" customHeight="1">
      <c r="A26" s="36">
        <v>9</v>
      </c>
      <c r="B26" s="37" t="s">
        <v>30</v>
      </c>
      <c r="C26" s="20" t="s">
        <v>4</v>
      </c>
      <c r="D26" s="28" t="s">
        <v>14</v>
      </c>
      <c r="E26" s="30" t="s">
        <v>13</v>
      </c>
      <c r="F26" s="30" t="s">
        <v>13</v>
      </c>
      <c r="G26" s="30" t="s">
        <v>13</v>
      </c>
      <c r="H26" s="30" t="s">
        <v>13</v>
      </c>
      <c r="I26" s="31">
        <f>I27</f>
        <v>10636211.29</v>
      </c>
      <c r="J26" s="31">
        <f>J27</f>
        <v>10636211.29</v>
      </c>
      <c r="K26" s="31">
        <f>K27</f>
        <v>0</v>
      </c>
      <c r="L26" s="31">
        <f>L27</f>
        <v>0</v>
      </c>
    </row>
    <row r="27" spans="1:12" s="32" customFormat="1" ht="69" customHeight="1">
      <c r="A27" s="36">
        <v>10</v>
      </c>
      <c r="B27" s="38" t="s">
        <v>31</v>
      </c>
      <c r="C27" s="20" t="s">
        <v>4</v>
      </c>
      <c r="D27" s="28" t="s">
        <v>14</v>
      </c>
      <c r="E27" s="30" t="s">
        <v>13</v>
      </c>
      <c r="F27" s="30" t="s">
        <v>13</v>
      </c>
      <c r="G27" s="30" t="s">
        <v>13</v>
      </c>
      <c r="H27" s="30" t="s">
        <v>13</v>
      </c>
      <c r="I27" s="31">
        <f>SUM(J27:L27)</f>
        <v>10636211.29</v>
      </c>
      <c r="J27" s="34">
        <f>9000000+1636211.29</f>
        <v>10636211.29</v>
      </c>
      <c r="K27" s="34">
        <v>0</v>
      </c>
      <c r="L27" s="34">
        <v>0</v>
      </c>
    </row>
    <row r="28" spans="1:13" s="19" customFormat="1" ht="33.75" customHeight="1">
      <c r="A28" s="23">
        <v>11</v>
      </c>
      <c r="B28" s="39" t="s">
        <v>18</v>
      </c>
      <c r="C28" s="40"/>
      <c r="D28" s="41"/>
      <c r="E28" s="41"/>
      <c r="F28" s="41"/>
      <c r="G28" s="41"/>
      <c r="H28" s="41"/>
      <c r="I28" s="42">
        <f>I27+I25+I24+I23+I22+I21+I20+I19+I18</f>
        <v>1210451620.49</v>
      </c>
      <c r="J28" s="42">
        <f>J27+J25+J24+J23+J22+J21+J20+J19+J18</f>
        <v>187428949.48999998</v>
      </c>
      <c r="K28" s="42">
        <f>K27+K25+K24+K23+K22+K21+K20+K19+K18</f>
        <v>593364154</v>
      </c>
      <c r="L28" s="42">
        <f>L27+L25+L24+L23+L22+L21+L20+L19+L18</f>
        <v>429658517</v>
      </c>
      <c r="M28" s="18"/>
    </row>
    <row r="29" spans="1:13" s="19" customFormat="1" ht="21" customHeight="1">
      <c r="A29" s="21">
        <v>12</v>
      </c>
      <c r="B29" s="43" t="s">
        <v>17</v>
      </c>
      <c r="C29" s="21"/>
      <c r="D29" s="44"/>
      <c r="E29" s="44"/>
      <c r="F29" s="44"/>
      <c r="G29" s="44"/>
      <c r="H29" s="44"/>
      <c r="I29" s="29"/>
      <c r="J29" s="45"/>
      <c r="K29" s="46"/>
      <c r="L29" s="46"/>
      <c r="M29" s="18"/>
    </row>
    <row r="30" spans="1:13" s="19" customFormat="1" ht="30" customHeight="1">
      <c r="A30" s="21">
        <v>13</v>
      </c>
      <c r="B30" s="47" t="s">
        <v>16</v>
      </c>
      <c r="C30" s="21"/>
      <c r="D30" s="44"/>
      <c r="E30" s="48" t="s">
        <v>13</v>
      </c>
      <c r="F30" s="48" t="s">
        <v>13</v>
      </c>
      <c r="G30" s="48" t="s">
        <v>13</v>
      </c>
      <c r="H30" s="48" t="s">
        <v>13</v>
      </c>
      <c r="I30" s="29">
        <f aca="true" t="shared" si="3" ref="I30:L32">I12</f>
        <v>551863806</v>
      </c>
      <c r="J30" s="29">
        <f t="shared" si="3"/>
        <v>0</v>
      </c>
      <c r="K30" s="29">
        <f t="shared" si="3"/>
        <v>252825906</v>
      </c>
      <c r="L30" s="29">
        <f t="shared" si="3"/>
        <v>299037900</v>
      </c>
      <c r="M30" s="18"/>
    </row>
    <row r="31" spans="1:13" s="19" customFormat="1" ht="30" customHeight="1">
      <c r="A31" s="21">
        <v>14</v>
      </c>
      <c r="B31" s="47" t="s">
        <v>15</v>
      </c>
      <c r="C31" s="21"/>
      <c r="D31" s="44"/>
      <c r="E31" s="48" t="s">
        <v>13</v>
      </c>
      <c r="F31" s="48" t="s">
        <v>13</v>
      </c>
      <c r="G31" s="48" t="s">
        <v>13</v>
      </c>
      <c r="H31" s="48" t="s">
        <v>13</v>
      </c>
      <c r="I31" s="29">
        <f t="shared" si="3"/>
        <v>121140836</v>
      </c>
      <c r="J31" s="29">
        <f t="shared" si="3"/>
        <v>0</v>
      </c>
      <c r="K31" s="29">
        <f t="shared" si="3"/>
        <v>55498370</v>
      </c>
      <c r="L31" s="29">
        <f t="shared" si="3"/>
        <v>65642466</v>
      </c>
      <c r="M31" s="18"/>
    </row>
    <row r="32" spans="1:13" s="19" customFormat="1" ht="30" customHeight="1">
      <c r="A32" s="21">
        <v>15</v>
      </c>
      <c r="B32" s="47" t="s">
        <v>14</v>
      </c>
      <c r="C32" s="21"/>
      <c r="D32" s="49"/>
      <c r="E32" s="48" t="s">
        <v>13</v>
      </c>
      <c r="F32" s="48" t="s">
        <v>13</v>
      </c>
      <c r="G32" s="48" t="s">
        <v>13</v>
      </c>
      <c r="H32" s="48" t="s">
        <v>13</v>
      </c>
      <c r="I32" s="29">
        <f t="shared" si="3"/>
        <v>537446978.49</v>
      </c>
      <c r="J32" s="29">
        <f t="shared" si="3"/>
        <v>187428949.48999998</v>
      </c>
      <c r="K32" s="29">
        <f t="shared" si="3"/>
        <v>285039878</v>
      </c>
      <c r="L32" s="29">
        <f t="shared" si="3"/>
        <v>64978151</v>
      </c>
      <c r="M32" s="18"/>
    </row>
    <row r="33" ht="15">
      <c r="L33" s="12"/>
    </row>
    <row r="34" spans="2:12" ht="15" customHeight="1">
      <c r="B34" s="67" t="s">
        <v>5</v>
      </c>
      <c r="C34" s="67"/>
      <c r="D34" s="67"/>
      <c r="J34" s="66"/>
      <c r="L34" s="12"/>
    </row>
    <row r="35" spans="2:11" ht="42" customHeight="1">
      <c r="B35" s="67"/>
      <c r="C35" s="67"/>
      <c r="D35" s="67"/>
      <c r="J35" s="66"/>
      <c r="K35" s="15" t="s">
        <v>19</v>
      </c>
    </row>
    <row r="42" ht="15">
      <c r="I42" s="9"/>
    </row>
    <row r="43" ht="15">
      <c r="I43" s="9"/>
    </row>
  </sheetData>
  <sheetProtection selectLockedCells="1" selectUnlockedCells="1"/>
  <mergeCells count="27">
    <mergeCell ref="E1:L1"/>
    <mergeCell ref="E2:L2"/>
    <mergeCell ref="H6:K6"/>
    <mergeCell ref="A7:A9"/>
    <mergeCell ref="B7:B9"/>
    <mergeCell ref="C7:C9"/>
    <mergeCell ref="D7:D9"/>
    <mergeCell ref="E7:H8"/>
    <mergeCell ref="B34:D35"/>
    <mergeCell ref="J34:J35"/>
    <mergeCell ref="B23:B24"/>
    <mergeCell ref="C15:C17"/>
    <mergeCell ref="A15:A17"/>
    <mergeCell ref="B15:B17"/>
    <mergeCell ref="A23:A24"/>
    <mergeCell ref="C23:C24"/>
    <mergeCell ref="A20:A22"/>
    <mergeCell ref="B20:B22"/>
    <mergeCell ref="A5:L5"/>
    <mergeCell ref="C20:C22"/>
    <mergeCell ref="B11:L11"/>
    <mergeCell ref="A12:A14"/>
    <mergeCell ref="B12:B14"/>
    <mergeCell ref="C12:C14"/>
    <mergeCell ref="I7:L8"/>
    <mergeCell ref="A3:IV3"/>
    <mergeCell ref="A4:K4"/>
  </mergeCells>
  <printOptions/>
  <pageMargins left="0.1968503937007874" right="0.1968503937007874" top="0.5118110236220472" bottom="0.3937007874015748" header="0.31496062992125984" footer="0.5118110236220472"/>
  <pageSetup fitToHeight="0" horizontalDpi="600" verticalDpi="600" orientation="landscape" paperSize="9" scale="64" r:id="rId1"/>
  <headerFooter alignWithMargins="0">
    <oddHeader>&amp;C&amp;P</oddHeader>
  </headerFooter>
  <rowBreaks count="1" manualBreakCount="1">
    <brk id="1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Елена</cp:lastModifiedBy>
  <cp:lastPrinted>2018-05-22T12:03:26Z</cp:lastPrinted>
  <dcterms:created xsi:type="dcterms:W3CDTF">2016-12-15T13:45:12Z</dcterms:created>
  <dcterms:modified xsi:type="dcterms:W3CDTF">2018-05-22T12:04:18Z</dcterms:modified>
  <cp:category/>
  <cp:version/>
  <cp:contentType/>
  <cp:contentStatus/>
</cp:coreProperties>
</file>